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779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7" i="1" l="1"/>
  <c r="A12" i="1"/>
  <c r="B12" i="1"/>
  <c r="C12" i="1"/>
  <c r="F12" i="1"/>
  <c r="A13" i="1"/>
  <c r="B13" i="1"/>
  <c r="C13" i="1"/>
  <c r="D13" i="1"/>
  <c r="F13" i="1"/>
  <c r="A14" i="1"/>
  <c r="B14" i="1"/>
  <c r="C14" i="1"/>
  <c r="D14" i="1"/>
  <c r="F14" i="1"/>
  <c r="A15" i="1"/>
  <c r="B15" i="1"/>
  <c r="C15" i="1"/>
  <c r="D15" i="1"/>
  <c r="F15" i="1"/>
  <c r="A16" i="1"/>
  <c r="B16" i="1"/>
  <c r="C16" i="1"/>
  <c r="D16" i="1"/>
  <c r="F16" i="1"/>
  <c r="B17" i="1"/>
  <c r="C17" i="1"/>
  <c r="F17" i="1"/>
  <c r="B18" i="1"/>
  <c r="C18" i="1"/>
  <c r="D18" i="1"/>
  <c r="F18" i="1"/>
  <c r="A19" i="1"/>
  <c r="B19" i="1"/>
  <c r="C19" i="1"/>
  <c r="D19" i="1"/>
  <c r="F19" i="1"/>
  <c r="A20" i="1"/>
  <c r="B20" i="1"/>
  <c r="C20" i="1"/>
  <c r="F20" i="1"/>
  <c r="A21" i="1"/>
  <c r="B21" i="1"/>
  <c r="C21" i="1"/>
  <c r="D21" i="1"/>
  <c r="F21" i="1"/>
  <c r="A22" i="1"/>
  <c r="B22" i="1"/>
  <c r="C22" i="1"/>
  <c r="D22" i="1"/>
  <c r="F22" i="1"/>
  <c r="B11" i="1"/>
  <c r="C11" i="1"/>
  <c r="D11" i="1"/>
  <c r="F11" i="1"/>
  <c r="A11" i="1"/>
  <c r="D20" i="2"/>
  <c r="D20" i="1" s="1"/>
  <c r="D19" i="2"/>
  <c r="D18" i="2"/>
  <c r="D16" i="2"/>
  <c r="C16" i="2"/>
  <c r="D15" i="2"/>
  <c r="D14" i="2"/>
  <c r="C5" i="2"/>
  <c r="E11" i="2" s="1"/>
  <c r="E11" i="1" s="1"/>
  <c r="C6" i="2"/>
  <c r="E14" i="2" s="1"/>
  <c r="C7" i="2"/>
  <c r="A18" i="2" s="1"/>
  <c r="A18" i="1" s="1"/>
  <c r="C4" i="2"/>
  <c r="E12" i="2" s="1"/>
  <c r="E12" i="1" s="1"/>
  <c r="D12" i="2"/>
  <c r="D12" i="1" s="1"/>
  <c r="E14" i="1" l="1"/>
  <c r="E22" i="2"/>
  <c r="E22" i="1" s="1"/>
  <c r="E16" i="2"/>
  <c r="E16" i="1" s="1"/>
  <c r="K17" i="2"/>
  <c r="L17" i="2" s="1"/>
  <c r="A17" i="2" s="1"/>
  <c r="A17" i="1" s="1"/>
  <c r="E20" i="2"/>
  <c r="E20" i="1" s="1"/>
  <c r="E17" i="2"/>
  <c r="E17" i="1" s="1"/>
  <c r="G17" i="2"/>
  <c r="G17" i="1" s="1"/>
  <c r="E13" i="2"/>
  <c r="E18" i="2" s="1"/>
  <c r="E18" i="1" s="1"/>
  <c r="E15" i="2" l="1"/>
  <c r="E15" i="1" s="1"/>
  <c r="E19" i="2"/>
  <c r="E19" i="1" s="1"/>
  <c r="E13" i="1"/>
  <c r="E21" i="2"/>
  <c r="E21" i="1" s="1"/>
  <c r="M17" i="2"/>
  <c r="D17" i="2" s="1"/>
  <c r="D17" i="1" s="1"/>
</calcChain>
</file>

<file path=xl/sharedStrings.xml><?xml version="1.0" encoding="utf-8"?>
<sst xmlns="http://schemas.openxmlformats.org/spreadsheetml/2006/main" count="61" uniqueCount="43">
  <si>
    <t>Console Table</t>
  </si>
  <si>
    <t>Fill in green boxes with your measurements</t>
  </si>
  <si>
    <t>Overall Length</t>
  </si>
  <si>
    <t>inches</t>
  </si>
  <si>
    <t>Overall Height</t>
  </si>
  <si>
    <t>Overall Depth</t>
  </si>
  <si>
    <t>Number of drawers</t>
  </si>
  <si>
    <t>Cut List</t>
  </si>
  <si>
    <t>Quantity</t>
  </si>
  <si>
    <t>Component</t>
  </si>
  <si>
    <t>Length (inches)</t>
  </si>
  <si>
    <t>Thickness (inches)</t>
  </si>
  <si>
    <t>Width (Inches)</t>
  </si>
  <si>
    <t>A</t>
  </si>
  <si>
    <t>3 1/2" Grand Island Leg</t>
  </si>
  <si>
    <t>B</t>
  </si>
  <si>
    <t>Legs</t>
  </si>
  <si>
    <t>Top</t>
  </si>
  <si>
    <t>Front</t>
  </si>
  <si>
    <t>C</t>
  </si>
  <si>
    <t>D</t>
  </si>
  <si>
    <t>E</t>
  </si>
  <si>
    <t>F</t>
  </si>
  <si>
    <t>Bottom Sides</t>
  </si>
  <si>
    <t>Top Sides</t>
  </si>
  <si>
    <t>G</t>
  </si>
  <si>
    <t>Slats</t>
  </si>
  <si>
    <t>If using pocket holes</t>
  </si>
  <si>
    <t>round up</t>
  </si>
  <si>
    <t>H</t>
  </si>
  <si>
    <t>(even numbers)</t>
  </si>
  <si>
    <t>J</t>
  </si>
  <si>
    <t>Back</t>
  </si>
  <si>
    <t>K</t>
  </si>
  <si>
    <t>Bottom</t>
  </si>
  <si>
    <t>L</t>
  </si>
  <si>
    <t>supports</t>
  </si>
  <si>
    <t>M</t>
  </si>
  <si>
    <t>side supports</t>
  </si>
  <si>
    <t>Note</t>
  </si>
  <si>
    <t>Drawer Fronts</t>
  </si>
  <si>
    <t>Bottom Rail</t>
  </si>
  <si>
    <t>(max height 35 1/4", min height 31 1/4")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</si>
</sst>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12" fontId="0" fillId="0" borderId="0" xfId="0" applyNumberFormat="1" applyAlignment="1">
      <alignment horizontal="center"/>
    </xf>
    <xf numFmtId="0" fontId="2" fillId="0" borderId="0" xfId="1"/>
    <xf numFmtId="13" fontId="0" fillId="0" borderId="0" xfId="0" applyNumberFormat="1" applyAlignment="1">
      <alignment horizontal="center"/>
    </xf>
    <xf numFmtId="13" fontId="0" fillId="0" borderId="0" xfId="0" applyNumberFormat="1"/>
    <xf numFmtId="0" fontId="0" fillId="0" borderId="0" xfId="0" applyAlignment="1">
      <alignment horizontal="left"/>
    </xf>
    <xf numFmtId="1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  <color rgb="FFFFCCFF"/>
      <color rgb="FFFFFF99"/>
      <color rgb="FF969696"/>
      <color rgb="FFFF0000"/>
      <color rgb="FF996633"/>
      <color rgb="FF33CCFF"/>
      <color rgb="FFFF9966"/>
      <color rgb="FFD6009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sbornewood.com/1428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sbornewood.com/1428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A24" sqref="A24"/>
    </sheetView>
  </sheetViews>
  <sheetFormatPr defaultRowHeight="15" x14ac:dyDescent="0.25"/>
  <cols>
    <col min="1" max="1" width="10" customWidth="1"/>
    <col min="2" max="2" width="18" customWidth="1"/>
    <col min="3" max="3" width="17.28515625" customWidth="1"/>
    <col min="4" max="4" width="13.85546875" customWidth="1"/>
    <col min="5" max="5" width="14.42578125" customWidth="1"/>
    <col min="6" max="6" width="14" customWidth="1"/>
  </cols>
  <sheetData>
    <row r="1" spans="1:9" ht="21" x14ac:dyDescent="0.35">
      <c r="A1" s="21" t="s">
        <v>0</v>
      </c>
      <c r="B1" s="21"/>
      <c r="C1" s="21"/>
      <c r="D1" s="21"/>
      <c r="E1" s="21"/>
      <c r="F1" s="21"/>
    </row>
    <row r="2" spans="1:9" x14ac:dyDescent="0.25">
      <c r="A2" t="s">
        <v>1</v>
      </c>
    </row>
    <row r="4" spans="1:9" x14ac:dyDescent="0.25">
      <c r="B4" t="s">
        <v>2</v>
      </c>
      <c r="C4" s="7">
        <v>68</v>
      </c>
      <c r="D4" t="s">
        <v>3</v>
      </c>
    </row>
    <row r="5" spans="1:9" x14ac:dyDescent="0.25">
      <c r="B5" t="s">
        <v>4</v>
      </c>
      <c r="C5" s="7">
        <v>32.25</v>
      </c>
      <c r="D5" t="s">
        <v>3</v>
      </c>
      <c r="E5" t="s">
        <v>42</v>
      </c>
    </row>
    <row r="6" spans="1:9" x14ac:dyDescent="0.25">
      <c r="B6" t="s">
        <v>5</v>
      </c>
      <c r="C6" s="7">
        <v>11.25</v>
      </c>
      <c r="D6" t="s">
        <v>3</v>
      </c>
    </row>
    <row r="7" spans="1:9" x14ac:dyDescent="0.25">
      <c r="B7" t="s">
        <v>40</v>
      </c>
      <c r="C7" s="8">
        <v>6</v>
      </c>
      <c r="D7" t="s">
        <v>30</v>
      </c>
    </row>
    <row r="9" spans="1:9" ht="15.75" thickBot="1" x14ac:dyDescent="0.3">
      <c r="A9" s="22" t="s">
        <v>7</v>
      </c>
      <c r="B9" s="22"/>
      <c r="C9" s="22"/>
      <c r="D9" s="22"/>
      <c r="E9" s="22"/>
    </row>
    <row r="10" spans="1:9" ht="15.75" thickTop="1" x14ac:dyDescent="0.25">
      <c r="A10" s="1" t="s">
        <v>8</v>
      </c>
      <c r="B10" s="1" t="s">
        <v>9</v>
      </c>
      <c r="C10" s="1" t="s">
        <v>11</v>
      </c>
      <c r="D10" s="1" t="s">
        <v>12</v>
      </c>
      <c r="E10" s="1" t="s">
        <v>10</v>
      </c>
      <c r="F10" s="1"/>
      <c r="G10" s="1" t="s">
        <v>39</v>
      </c>
    </row>
    <row r="11" spans="1:9" x14ac:dyDescent="0.25">
      <c r="A11" s="1">
        <f>Sheet2!A11</f>
        <v>4</v>
      </c>
      <c r="B11" s="10" t="str">
        <f>Sheet2!B11</f>
        <v>A</v>
      </c>
      <c r="C11" s="4">
        <f>Sheet2!C11</f>
        <v>3.5</v>
      </c>
      <c r="D11" s="4">
        <f>Sheet2!D11</f>
        <v>3.5</v>
      </c>
      <c r="E11" s="4">
        <f>Sheet2!E11</f>
        <v>31.5</v>
      </c>
      <c r="F11" s="1" t="str">
        <f>Sheet2!F11</f>
        <v>Legs</v>
      </c>
      <c r="G11" s="3" t="s">
        <v>14</v>
      </c>
      <c r="H11" s="1"/>
      <c r="I11" s="1"/>
    </row>
    <row r="12" spans="1:9" x14ac:dyDescent="0.25">
      <c r="A12" s="1">
        <f>Sheet2!A12</f>
        <v>1</v>
      </c>
      <c r="B12" s="11" t="str">
        <f>Sheet2!B12</f>
        <v>B</v>
      </c>
      <c r="C12" s="4">
        <f>Sheet2!C12</f>
        <v>0.75</v>
      </c>
      <c r="D12" s="4">
        <f>Sheet2!D12</f>
        <v>11.25</v>
      </c>
      <c r="E12" s="4">
        <f>Sheet2!E12</f>
        <v>68</v>
      </c>
      <c r="F12" s="1" t="str">
        <f>Sheet2!F12</f>
        <v>Top</v>
      </c>
      <c r="G12" s="1"/>
      <c r="H12" s="1"/>
      <c r="I12" s="1"/>
    </row>
    <row r="13" spans="1:9" x14ac:dyDescent="0.25">
      <c r="A13" s="1">
        <f>Sheet2!A13</f>
        <v>1</v>
      </c>
      <c r="B13" s="12" t="str">
        <f>Sheet2!B13</f>
        <v>C</v>
      </c>
      <c r="C13" s="4">
        <f>Sheet2!C13</f>
        <v>0.75</v>
      </c>
      <c r="D13" s="4">
        <f>Sheet2!D13</f>
        <v>11.25</v>
      </c>
      <c r="E13" s="4">
        <f>Sheet2!E13</f>
        <v>60</v>
      </c>
      <c r="F13" s="1" t="str">
        <f>Sheet2!F13</f>
        <v>Front</v>
      </c>
      <c r="G13" s="1"/>
      <c r="H13" s="1"/>
      <c r="I13" s="1"/>
    </row>
    <row r="14" spans="1:9" x14ac:dyDescent="0.25">
      <c r="A14" s="1">
        <f>Sheet2!A14</f>
        <v>2</v>
      </c>
      <c r="B14" s="14" t="str">
        <f>Sheet2!B14</f>
        <v>D</v>
      </c>
      <c r="C14" s="4">
        <f>Sheet2!C14</f>
        <v>0.75</v>
      </c>
      <c r="D14" s="4">
        <f>Sheet2!D14</f>
        <v>11.25</v>
      </c>
      <c r="E14" s="4">
        <f>Sheet2!E14</f>
        <v>3.5</v>
      </c>
      <c r="F14" s="1" t="str">
        <f>Sheet2!F14</f>
        <v>Top Sides</v>
      </c>
      <c r="G14" s="1"/>
      <c r="H14" s="1"/>
      <c r="I14" s="1"/>
    </row>
    <row r="15" spans="1:9" x14ac:dyDescent="0.25">
      <c r="A15" s="1">
        <f>Sheet2!A15</f>
        <v>2</v>
      </c>
      <c r="B15" s="13" t="str">
        <f>Sheet2!B15</f>
        <v>E</v>
      </c>
      <c r="C15" s="4">
        <f>Sheet2!C15</f>
        <v>0.75</v>
      </c>
      <c r="D15" s="4">
        <f>Sheet2!D15</f>
        <v>1.5</v>
      </c>
      <c r="E15" s="4">
        <f>Sheet2!E15</f>
        <v>60</v>
      </c>
      <c r="F15" s="1" t="str">
        <f>Sheet2!F15</f>
        <v>Bottom Rail</v>
      </c>
      <c r="G15" s="1"/>
      <c r="H15" s="1"/>
      <c r="I15" s="1"/>
    </row>
    <row r="16" spans="1:9" x14ac:dyDescent="0.25">
      <c r="A16" s="1">
        <f>Sheet2!A16</f>
        <v>2</v>
      </c>
      <c r="B16" s="15" t="str">
        <f>Sheet2!B16</f>
        <v>F</v>
      </c>
      <c r="C16" s="4">
        <f>Sheet2!C16</f>
        <v>0.75</v>
      </c>
      <c r="D16" s="4">
        <f>Sheet2!D16</f>
        <v>1.5</v>
      </c>
      <c r="E16" s="4">
        <f>Sheet2!E16</f>
        <v>3.5</v>
      </c>
      <c r="F16" s="1" t="str">
        <f>Sheet2!F16</f>
        <v>Bottom Sides</v>
      </c>
      <c r="G16" s="1"/>
      <c r="H16" s="1"/>
      <c r="I16" s="1"/>
    </row>
    <row r="17" spans="1:9" x14ac:dyDescent="0.25">
      <c r="A17" s="1">
        <f>Sheet2!A17</f>
        <v>18</v>
      </c>
      <c r="B17" s="9" t="str">
        <f>Sheet2!B17</f>
        <v>G</v>
      </c>
      <c r="C17" s="4">
        <f>Sheet2!C17</f>
        <v>0.75</v>
      </c>
      <c r="D17" s="4">
        <f>Sheet2!D17</f>
        <v>3.375</v>
      </c>
      <c r="E17" s="4">
        <f>Sheet2!E17</f>
        <v>9.25</v>
      </c>
      <c r="F17" s="1" t="str">
        <f>Sheet2!F17</f>
        <v>Slats</v>
      </c>
      <c r="G17" s="4">
        <f>Sheet2!G17</f>
        <v>8.5</v>
      </c>
      <c r="H17" s="6" t="str">
        <f>Sheet2!H17</f>
        <v>If using pocket holes</v>
      </c>
      <c r="I17" s="1"/>
    </row>
    <row r="18" spans="1:9" x14ac:dyDescent="0.25">
      <c r="A18" s="1">
        <f>Sheet2!A18</f>
        <v>6</v>
      </c>
      <c r="B18" s="16" t="str">
        <f>Sheet2!B18</f>
        <v>H</v>
      </c>
      <c r="C18" s="4">
        <f>Sheet2!C18</f>
        <v>0.75</v>
      </c>
      <c r="D18" s="4">
        <f>Sheet2!D18</f>
        <v>3.875</v>
      </c>
      <c r="E18" s="4">
        <f>Sheet2!E18</f>
        <v>18.5</v>
      </c>
      <c r="F18" s="1" t="str">
        <f>Sheet2!F18</f>
        <v>Drawer Fronts</v>
      </c>
      <c r="G18" s="1"/>
      <c r="H18" s="1"/>
      <c r="I18" s="1"/>
    </row>
    <row r="19" spans="1:9" x14ac:dyDescent="0.25">
      <c r="A19" s="1">
        <f>Sheet2!A19</f>
        <v>1</v>
      </c>
      <c r="B19" s="17" t="str">
        <f>Sheet2!B19</f>
        <v>J</v>
      </c>
      <c r="C19" s="4">
        <f>Sheet2!C19</f>
        <v>0.25</v>
      </c>
      <c r="D19" s="4">
        <f>Sheet2!D19</f>
        <v>11.25</v>
      </c>
      <c r="E19" s="4">
        <f>Sheet2!E19</f>
        <v>60</v>
      </c>
      <c r="F19" s="1" t="str">
        <f>Sheet2!F19</f>
        <v>Back</v>
      </c>
      <c r="G19" s="1"/>
      <c r="H19" s="1"/>
      <c r="I19" s="1"/>
    </row>
    <row r="20" spans="1:9" x14ac:dyDescent="0.25">
      <c r="A20" s="1">
        <f>Sheet2!A20</f>
        <v>1</v>
      </c>
      <c r="B20" s="18" t="str">
        <f>Sheet2!B20</f>
        <v>K</v>
      </c>
      <c r="C20" s="4">
        <f>Sheet2!C20</f>
        <v>0.25</v>
      </c>
      <c r="D20" s="4">
        <f>Sheet2!D20</f>
        <v>9.25</v>
      </c>
      <c r="E20" s="4">
        <f>Sheet2!E20</f>
        <v>65</v>
      </c>
      <c r="F20" s="1" t="str">
        <f>Sheet2!F20</f>
        <v>Bottom</v>
      </c>
      <c r="G20" s="1"/>
      <c r="H20" s="1"/>
      <c r="I20" s="1"/>
    </row>
    <row r="21" spans="1:9" x14ac:dyDescent="0.25">
      <c r="A21" s="1">
        <f>Sheet2!A21</f>
        <v>3</v>
      </c>
      <c r="B21" s="19" t="str">
        <f>Sheet2!B21</f>
        <v>L</v>
      </c>
      <c r="C21" s="4">
        <f>Sheet2!C21</f>
        <v>0.75</v>
      </c>
      <c r="D21" s="4">
        <f>Sheet2!D21</f>
        <v>1.5</v>
      </c>
      <c r="E21" s="4">
        <f>Sheet2!E21</f>
        <v>60</v>
      </c>
      <c r="F21" s="1" t="str">
        <f>Sheet2!F21</f>
        <v>supports</v>
      </c>
      <c r="G21" s="1"/>
      <c r="H21" s="1"/>
      <c r="I21" s="1"/>
    </row>
    <row r="22" spans="1:9" x14ac:dyDescent="0.25">
      <c r="A22" s="1">
        <f>Sheet2!A22</f>
        <v>2</v>
      </c>
      <c r="B22" s="20" t="str">
        <f>Sheet2!B22</f>
        <v>M</v>
      </c>
      <c r="C22" s="4">
        <f>Sheet2!C22</f>
        <v>0.75</v>
      </c>
      <c r="D22" s="4">
        <f>Sheet2!D22</f>
        <v>1.5</v>
      </c>
      <c r="E22" s="4">
        <f>Sheet2!E22</f>
        <v>3.5</v>
      </c>
      <c r="F22" s="1" t="str">
        <f>Sheet2!F22</f>
        <v>side supports</v>
      </c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</sheetData>
  <mergeCells count="2">
    <mergeCell ref="A9:E9"/>
    <mergeCell ref="A1:F1"/>
  </mergeCells>
  <hyperlinks>
    <hyperlink ref="G11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F22" sqref="F22"/>
    </sheetView>
  </sheetViews>
  <sheetFormatPr defaultRowHeight="15" x14ac:dyDescent="0.25"/>
  <cols>
    <col min="6" max="6" width="14.28515625" customWidth="1"/>
  </cols>
  <sheetData>
    <row r="1" spans="1:12" x14ac:dyDescent="0.25">
      <c r="A1" t="s">
        <v>0</v>
      </c>
    </row>
    <row r="2" spans="1:12" x14ac:dyDescent="0.25">
      <c r="A2" t="s">
        <v>1</v>
      </c>
    </row>
    <row r="4" spans="1:12" x14ac:dyDescent="0.25">
      <c r="B4" t="s">
        <v>2</v>
      </c>
      <c r="C4">
        <f>Sheet1!C4</f>
        <v>68</v>
      </c>
      <c r="D4" t="s">
        <v>3</v>
      </c>
    </row>
    <row r="5" spans="1:12" x14ac:dyDescent="0.25">
      <c r="B5" t="s">
        <v>4</v>
      </c>
      <c r="C5">
        <f>Sheet1!C5</f>
        <v>32.25</v>
      </c>
      <c r="D5" t="s">
        <v>3</v>
      </c>
    </row>
    <row r="6" spans="1:12" x14ac:dyDescent="0.25">
      <c r="B6" t="s">
        <v>5</v>
      </c>
      <c r="C6">
        <f>Sheet1!C6</f>
        <v>11.25</v>
      </c>
      <c r="D6" t="s">
        <v>3</v>
      </c>
    </row>
    <row r="7" spans="1:12" x14ac:dyDescent="0.25">
      <c r="B7" t="s">
        <v>6</v>
      </c>
      <c r="C7">
        <f>Sheet1!C7</f>
        <v>6</v>
      </c>
    </row>
    <row r="9" spans="1:12" x14ac:dyDescent="0.25">
      <c r="C9" t="s">
        <v>7</v>
      </c>
    </row>
    <row r="10" spans="1:12" x14ac:dyDescent="0.25">
      <c r="A10" t="s">
        <v>8</v>
      </c>
      <c r="B10" t="s">
        <v>9</v>
      </c>
      <c r="C10" t="s">
        <v>11</v>
      </c>
      <c r="D10" t="s">
        <v>12</v>
      </c>
      <c r="E10" t="s">
        <v>10</v>
      </c>
    </row>
    <row r="11" spans="1:12" x14ac:dyDescent="0.25">
      <c r="A11" s="1">
        <v>4</v>
      </c>
      <c r="B11" s="1" t="s">
        <v>13</v>
      </c>
      <c r="C11" s="4">
        <v>3.5</v>
      </c>
      <c r="D11" s="4">
        <v>3.5</v>
      </c>
      <c r="E11" s="4">
        <f>C5-0.75</f>
        <v>31.5</v>
      </c>
      <c r="F11" s="2" t="s">
        <v>16</v>
      </c>
      <c r="G11" s="3" t="s">
        <v>14</v>
      </c>
    </row>
    <row r="12" spans="1:12" x14ac:dyDescent="0.25">
      <c r="A12" s="1">
        <v>1</v>
      </c>
      <c r="B12" s="1" t="s">
        <v>15</v>
      </c>
      <c r="C12" s="4">
        <v>0.75</v>
      </c>
      <c r="D12" s="4">
        <f>C6</f>
        <v>11.25</v>
      </c>
      <c r="E12" s="4">
        <f>C4</f>
        <v>68</v>
      </c>
      <c r="F12" s="1" t="s">
        <v>17</v>
      </c>
    </row>
    <row r="13" spans="1:12" x14ac:dyDescent="0.25">
      <c r="A13" s="1">
        <v>1</v>
      </c>
      <c r="B13" s="1" t="s">
        <v>19</v>
      </c>
      <c r="C13" s="4">
        <v>0.75</v>
      </c>
      <c r="D13" s="4">
        <v>11.25</v>
      </c>
      <c r="E13" s="4">
        <f>E12-(0.5+0.5)-(D11*2)</f>
        <v>60</v>
      </c>
      <c r="F13" s="1" t="s">
        <v>18</v>
      </c>
    </row>
    <row r="14" spans="1:12" x14ac:dyDescent="0.25">
      <c r="A14" s="1">
        <v>2</v>
      </c>
      <c r="B14" s="1" t="s">
        <v>20</v>
      </c>
      <c r="C14" s="4">
        <v>0.75</v>
      </c>
      <c r="D14" s="4">
        <f>D13</f>
        <v>11.25</v>
      </c>
      <c r="E14" s="4">
        <f>C6-0.75-(C11*2)</f>
        <v>3.5</v>
      </c>
      <c r="F14" s="1" t="s">
        <v>24</v>
      </c>
    </row>
    <row r="15" spans="1:12" x14ac:dyDescent="0.25">
      <c r="A15" s="1">
        <v>2</v>
      </c>
      <c r="B15" s="1" t="s">
        <v>21</v>
      </c>
      <c r="C15" s="4">
        <v>0.75</v>
      </c>
      <c r="D15" s="4">
        <f>1.5</f>
        <v>1.5</v>
      </c>
      <c r="E15" s="4">
        <f>E13</f>
        <v>60</v>
      </c>
      <c r="F15" s="1" t="s">
        <v>41</v>
      </c>
    </row>
    <row r="16" spans="1:12" x14ac:dyDescent="0.25">
      <c r="A16" s="1">
        <v>2</v>
      </c>
      <c r="B16" s="1" t="s">
        <v>22</v>
      </c>
      <c r="C16" s="4">
        <f>C15</f>
        <v>0.75</v>
      </c>
      <c r="D16" s="4">
        <f>D15</f>
        <v>1.5</v>
      </c>
      <c r="E16" s="4">
        <f>E14</f>
        <v>3.5</v>
      </c>
      <c r="F16" s="1" t="s">
        <v>23</v>
      </c>
      <c r="L16" t="s">
        <v>28</v>
      </c>
    </row>
    <row r="17" spans="1:13" x14ac:dyDescent="0.25">
      <c r="A17" s="1">
        <f>L17</f>
        <v>18</v>
      </c>
      <c r="B17" s="1" t="s">
        <v>25</v>
      </c>
      <c r="C17" s="4">
        <v>0.75</v>
      </c>
      <c r="D17" s="4">
        <f>M17</f>
        <v>3.375</v>
      </c>
      <c r="E17" s="4">
        <f>C6-0.75-0.5-0.75</f>
        <v>9.25</v>
      </c>
      <c r="F17" s="1" t="s">
        <v>26</v>
      </c>
      <c r="G17" s="5">
        <f>C6-0.75-0.5-0.75-0.75</f>
        <v>8.5</v>
      </c>
      <c r="H17" t="s">
        <v>27</v>
      </c>
      <c r="K17">
        <f>(C4-1-2)/(3.5+0.25)</f>
        <v>17.333333333333332</v>
      </c>
      <c r="L17">
        <f>ROUNDUP(K17,0)</f>
        <v>18</v>
      </c>
      <c r="M17">
        <f>((C4-1-2)-(L17-1)*0.25)/L17</f>
        <v>3.375</v>
      </c>
    </row>
    <row r="18" spans="1:13" x14ac:dyDescent="0.25">
      <c r="A18" s="1">
        <f>C7</f>
        <v>6</v>
      </c>
      <c r="B18" s="1" t="s">
        <v>29</v>
      </c>
      <c r="C18" s="4">
        <v>0.75</v>
      </c>
      <c r="D18" s="4">
        <f>(D13-(2*1.25)-1)/2</f>
        <v>3.875</v>
      </c>
      <c r="E18" s="4">
        <f>((E13-2*1.25)-(((A18/2)-1)*1))/(A18/2)</f>
        <v>18.5</v>
      </c>
      <c r="F18" s="1" t="s">
        <v>40</v>
      </c>
    </row>
    <row r="19" spans="1:13" x14ac:dyDescent="0.25">
      <c r="A19" s="1">
        <v>1</v>
      </c>
      <c r="B19" s="1" t="s">
        <v>31</v>
      </c>
      <c r="C19" s="4">
        <v>0.25</v>
      </c>
      <c r="D19" s="4">
        <f>D13</f>
        <v>11.25</v>
      </c>
      <c r="E19" s="4">
        <f>E13</f>
        <v>60</v>
      </c>
      <c r="F19" s="1" t="s">
        <v>32</v>
      </c>
    </row>
    <row r="20" spans="1:13" x14ac:dyDescent="0.25">
      <c r="A20" s="1">
        <v>1</v>
      </c>
      <c r="B20" s="1" t="s">
        <v>33</v>
      </c>
      <c r="C20" s="4">
        <v>0.25</v>
      </c>
      <c r="D20" s="4">
        <f>C6-0.75-0.25-0.75-0.25</f>
        <v>9.25</v>
      </c>
      <c r="E20" s="4">
        <f>(C4-1-2)</f>
        <v>65</v>
      </c>
      <c r="F20" s="1" t="s">
        <v>34</v>
      </c>
    </row>
    <row r="21" spans="1:13" x14ac:dyDescent="0.25">
      <c r="A21" s="1">
        <v>3</v>
      </c>
      <c r="B21" s="1" t="s">
        <v>35</v>
      </c>
      <c r="C21" s="4">
        <v>0.75</v>
      </c>
      <c r="D21" s="4">
        <v>1.5</v>
      </c>
      <c r="E21" s="4">
        <f>E13</f>
        <v>60</v>
      </c>
      <c r="F21" s="1" t="s">
        <v>36</v>
      </c>
    </row>
    <row r="22" spans="1:13" x14ac:dyDescent="0.25">
      <c r="A22" s="1">
        <v>2</v>
      </c>
      <c r="B22" s="1" t="s">
        <v>37</v>
      </c>
      <c r="C22" s="4">
        <v>0.75</v>
      </c>
      <c r="D22" s="4">
        <v>1.5</v>
      </c>
      <c r="E22" s="4">
        <f>E14</f>
        <v>3.5</v>
      </c>
      <c r="F22" s="1" t="s">
        <v>38</v>
      </c>
    </row>
    <row r="23" spans="1:13" x14ac:dyDescent="0.25">
      <c r="A23" s="1"/>
      <c r="B23" s="1"/>
      <c r="C23" s="4"/>
      <c r="D23" s="4"/>
      <c r="E23" s="4"/>
      <c r="F23" s="1"/>
    </row>
    <row r="24" spans="1:13" x14ac:dyDescent="0.25">
      <c r="A24" s="1"/>
      <c r="B24" s="1"/>
      <c r="C24" s="4"/>
      <c r="D24" s="4"/>
      <c r="E24" s="4"/>
      <c r="F24" s="1"/>
    </row>
    <row r="25" spans="1:13" x14ac:dyDescent="0.25">
      <c r="A25" s="1"/>
      <c r="B25" s="1"/>
      <c r="C25" s="4"/>
      <c r="D25" s="4"/>
      <c r="E25" s="4"/>
      <c r="F25" s="1"/>
    </row>
    <row r="26" spans="1:13" x14ac:dyDescent="0.25">
      <c r="A26" s="1"/>
      <c r="B26" s="1"/>
      <c r="C26" s="4"/>
      <c r="D26" s="4"/>
      <c r="E26" s="4"/>
      <c r="F26" s="1"/>
    </row>
    <row r="27" spans="1:13" x14ac:dyDescent="0.25">
      <c r="A27" s="1"/>
      <c r="B27" s="1"/>
      <c r="C27" s="4"/>
      <c r="D27" s="4"/>
      <c r="E27" s="4"/>
      <c r="F27" s="1"/>
    </row>
    <row r="28" spans="1:13" x14ac:dyDescent="0.25">
      <c r="A28" s="1"/>
      <c r="B28" s="1"/>
      <c r="C28" s="4"/>
      <c r="D28" s="4"/>
      <c r="E28" s="4"/>
      <c r="F28" s="1"/>
    </row>
    <row r="29" spans="1:13" x14ac:dyDescent="0.25">
      <c r="C29" s="5"/>
      <c r="D29" s="5"/>
      <c r="E29" s="5"/>
    </row>
    <row r="30" spans="1:13" x14ac:dyDescent="0.25">
      <c r="C30" s="5"/>
      <c r="D30" s="5"/>
      <c r="E30" s="5"/>
    </row>
    <row r="31" spans="1:13" x14ac:dyDescent="0.25">
      <c r="C31" s="5"/>
      <c r="D31" s="5"/>
      <c r="E31" s="5"/>
    </row>
    <row r="32" spans="1:13" x14ac:dyDescent="0.25">
      <c r="C32" s="5"/>
      <c r="D32" s="5"/>
      <c r="E32" s="5"/>
    </row>
    <row r="33" spans="3:5" x14ac:dyDescent="0.25">
      <c r="C33" s="5"/>
      <c r="D33" s="5"/>
      <c r="E33" s="5"/>
    </row>
  </sheetData>
  <sheetProtection password="D3F1" sheet="1" objects="1" scenarios="1"/>
  <hyperlinks>
    <hyperlink ref="G11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Amy</cp:lastModifiedBy>
  <dcterms:created xsi:type="dcterms:W3CDTF">2016-01-23T05:51:58Z</dcterms:created>
  <dcterms:modified xsi:type="dcterms:W3CDTF">2016-01-28T20:24:20Z</dcterms:modified>
</cp:coreProperties>
</file>